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C551784C-BB59-4E37-BC3C-B308C0AC87A8}" xr6:coauthVersionLast="36" xr6:coauthVersionMax="36" xr10:uidLastSave="{00000000-0000-0000-0000-000000000000}"/>
  <bookViews>
    <workbookView xWindow="0" yWindow="0" windowWidth="21600" windowHeight="8925" tabRatio="596" xr2:uid="{00000000-000D-0000-FFFF-FFFF00000000}"/>
  </bookViews>
  <sheets>
    <sheet name="PROPIEDAD PLANTA Y EQUIPO" sheetId="13" r:id="rId1"/>
  </sheets>
  <calcPr calcId="191029"/>
</workbook>
</file>

<file path=xl/calcChain.xml><?xml version="1.0" encoding="utf-8"?>
<calcChain xmlns="http://schemas.openxmlformats.org/spreadsheetml/2006/main">
  <c r="J24" i="13" l="1"/>
  <c r="F10" i="13" l="1"/>
  <c r="I10" i="13" l="1"/>
  <c r="I16" i="13" s="1"/>
  <c r="H10" i="13"/>
  <c r="G10" i="13"/>
  <c r="J4" i="13" l="1"/>
  <c r="J5" i="13" l="1"/>
  <c r="H35" i="13"/>
  <c r="J33" i="13"/>
  <c r="J32" i="13"/>
  <c r="I30" i="13"/>
  <c r="I36" i="13" s="1"/>
  <c r="H30" i="13"/>
  <c r="J25" i="13"/>
  <c r="J26" i="13"/>
  <c r="J27" i="13"/>
  <c r="J28" i="13"/>
  <c r="J29" i="13"/>
  <c r="H36" i="13" l="1"/>
  <c r="E10" i="13" l="1"/>
  <c r="C10" i="13"/>
  <c r="G35" i="13" l="1"/>
  <c r="F35" i="13"/>
  <c r="E35" i="13"/>
  <c r="J35" i="13" s="1"/>
  <c r="C35" i="13"/>
  <c r="J34" i="13"/>
  <c r="G30" i="13"/>
  <c r="F30" i="13"/>
  <c r="F36" i="13" s="1"/>
  <c r="E30" i="13"/>
  <c r="D30" i="13"/>
  <c r="C30" i="13"/>
  <c r="E36" i="13" l="1"/>
  <c r="C36" i="13"/>
  <c r="J30" i="13"/>
  <c r="J36" i="13" s="1"/>
  <c r="G36" i="13"/>
  <c r="H15" i="13" l="1"/>
  <c r="H16" i="13" s="1"/>
  <c r="G15" i="13"/>
  <c r="G16" i="13" s="1"/>
  <c r="F15" i="13"/>
  <c r="F16" i="13" s="1"/>
  <c r="E15" i="13"/>
  <c r="E16" i="13" s="1"/>
  <c r="C15" i="13"/>
  <c r="J14" i="13"/>
  <c r="J13" i="13"/>
  <c r="J12" i="13"/>
  <c r="D10" i="13"/>
  <c r="J9" i="13"/>
  <c r="J8" i="13"/>
  <c r="J10" i="13" s="1"/>
  <c r="J7" i="13"/>
  <c r="J6" i="13"/>
  <c r="J15" i="13" l="1"/>
  <c r="J16" i="13" s="1"/>
  <c r="C1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Garcia Jimenez</author>
  </authors>
  <commentList>
    <comment ref="E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este balance no coincide con el que presenta el cierre 2022</t>
        </r>
      </text>
    </comment>
    <comment ref="G4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Verificar balance al 31 de diciembre difiere con lo presentado</t>
        </r>
      </text>
    </comment>
    <comment ref="I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realizar una nota explicativa porque esta cuenta no refleja ningun movimiento hace varios años.</t>
        </r>
      </text>
    </comment>
    <comment ref="G1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Verificar formula se observo que no se esttan sumando todos los balances</t>
        </r>
      </text>
    </comment>
    <comment ref="J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Elizabeth Garcia Jimenez:</t>
        </r>
        <r>
          <rPr>
            <sz val="9"/>
            <color indexed="81"/>
            <rFont val="Tahoma"/>
            <family val="2"/>
          </rPr>
          <t xml:space="preserve">
ESTE BALANCE NO COINCIDE CON EL BALANCE QUE PRESENTA EL SIAB</t>
        </r>
      </text>
    </comment>
  </commentList>
</comments>
</file>

<file path=xl/sharedStrings.xml><?xml version="1.0" encoding="utf-8"?>
<sst xmlns="http://schemas.openxmlformats.org/spreadsheetml/2006/main" count="43" uniqueCount="24">
  <si>
    <t>Total</t>
  </si>
  <si>
    <t>Otros</t>
  </si>
  <si>
    <t>Nota#12. Propiedad planta y equipo 2023</t>
  </si>
  <si>
    <t>Terreno</t>
  </si>
  <si>
    <t>Infraestructura</t>
  </si>
  <si>
    <t>Edif. Y comp.</t>
  </si>
  <si>
    <t>Maq. Y Equipos comp</t>
  </si>
  <si>
    <t>Mob. Y equ ofic.</t>
  </si>
  <si>
    <t>Equipo,Transp y otros</t>
  </si>
  <si>
    <t>Const. En Proceso</t>
  </si>
  <si>
    <t>Costos de adquisición  (2022)</t>
  </si>
  <si>
    <t>Adiciones</t>
  </si>
  <si>
    <t>Superávit revaluación</t>
  </si>
  <si>
    <t>Retiros</t>
  </si>
  <si>
    <t>Transferencias</t>
  </si>
  <si>
    <t>Saldo al final del periodo</t>
  </si>
  <si>
    <t xml:space="preserve">Dep. Acum. al inicio del periodo  </t>
  </si>
  <si>
    <t>Cargo del periodo</t>
  </si>
  <si>
    <t>Prop. planta y equipos neto (2023)</t>
  </si>
  <si>
    <t>Nota#13 Propiedad planta y equipo</t>
  </si>
  <si>
    <t>Maq. Y Equipos</t>
  </si>
  <si>
    <t>Mob. Y equ. de ofic.</t>
  </si>
  <si>
    <t>Prop. planta y equipos neto (2022)</t>
  </si>
  <si>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 xml:space="preserve">:  La Diferencia entre el SIGEF y Contabilidad se debe a que el sigef No considera como activos algunos renglones que son registrados por el Departamentos de Activos Fijos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</si>
</sst>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0" fillId="0" borderId="0" xfId="1" applyFont="1" applyBorder="1" applyAlignment="1"/>
    <xf numFmtId="164" fontId="0" fillId="0" borderId="0" xfId="1" applyFont="1" applyBorder="1"/>
    <xf numFmtId="164" fontId="0" fillId="0" borderId="8" xfId="1" applyFont="1" applyBorder="1"/>
    <xf numFmtId="0" fontId="0" fillId="0" borderId="7" xfId="0" applyFont="1" applyFill="1" applyBorder="1"/>
    <xf numFmtId="164" fontId="0" fillId="0" borderId="0" xfId="1" applyFont="1" applyFill="1" applyBorder="1"/>
    <xf numFmtId="164" fontId="0" fillId="0" borderId="8" xfId="1" applyFont="1" applyFill="1" applyBorder="1"/>
    <xf numFmtId="0" fontId="2" fillId="0" borderId="11" xfId="0" applyFont="1" applyBorder="1"/>
    <xf numFmtId="164" fontId="2" fillId="0" borderId="2" xfId="1" applyFont="1" applyBorder="1"/>
    <xf numFmtId="164" fontId="2" fillId="0" borderId="12" xfId="1" applyFont="1" applyBorder="1"/>
    <xf numFmtId="0" fontId="2" fillId="0" borderId="9" xfId="0" applyFont="1" applyBorder="1" applyAlignment="1">
      <alignment wrapText="1"/>
    </xf>
    <xf numFmtId="164" fontId="2" fillId="0" borderId="1" xfId="1" applyFont="1" applyBorder="1"/>
    <xf numFmtId="164" fontId="0" fillId="0" borderId="0" xfId="0" applyNumberFormat="1" applyFont="1"/>
    <xf numFmtId="0" fontId="9" fillId="0" borderId="0" xfId="0" applyFont="1"/>
    <xf numFmtId="0" fontId="8" fillId="0" borderId="0" xfId="0" applyFont="1"/>
    <xf numFmtId="0" fontId="7" fillId="2" borderId="0" xfId="0" applyFont="1" applyFill="1"/>
    <xf numFmtId="0" fontId="6" fillId="2" borderId="0" xfId="0" applyFont="1" applyFill="1"/>
    <xf numFmtId="0" fontId="6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Border="1"/>
    <xf numFmtId="164" fontId="2" fillId="0" borderId="8" xfId="1" applyFont="1" applyBorder="1"/>
    <xf numFmtId="4" fontId="2" fillId="0" borderId="0" xfId="0" applyNumberFormat="1" applyFont="1"/>
    <xf numFmtId="0" fontId="8" fillId="3" borderId="0" xfId="0" applyFont="1" applyFill="1"/>
    <xf numFmtId="0" fontId="9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Alignment="1">
      <alignment wrapText="1"/>
    </xf>
    <xf numFmtId="164" fontId="2" fillId="0" borderId="12" xfId="1" applyFont="1" applyFill="1" applyBorder="1"/>
    <xf numFmtId="164" fontId="2" fillId="0" borderId="10" xfId="1" applyFont="1" applyFill="1" applyBorder="1"/>
    <xf numFmtId="164" fontId="2" fillId="0" borderId="2" xfId="1" applyFont="1" applyFill="1" applyBorder="1"/>
    <xf numFmtId="164" fontId="0" fillId="0" borderId="0" xfId="0" applyNumberFormat="1"/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/>
    </xf>
    <xf numFmtId="164" fontId="8" fillId="0" borderId="7" xfId="1" applyFont="1" applyBorder="1" applyAlignment="1"/>
    <xf numFmtId="164" fontId="8" fillId="0" borderId="0" xfId="1" applyFont="1" applyBorder="1"/>
    <xf numFmtId="164" fontId="8" fillId="0" borderId="8" xfId="1" applyFont="1" applyBorder="1"/>
    <xf numFmtId="164" fontId="8" fillId="0" borderId="7" xfId="1" applyFont="1" applyBorder="1"/>
    <xf numFmtId="0" fontId="8" fillId="0" borderId="0" xfId="0" applyFont="1" applyBorder="1"/>
    <xf numFmtId="164" fontId="8" fillId="0" borderId="7" xfId="1" applyFont="1" applyFill="1" applyBorder="1"/>
    <xf numFmtId="164" fontId="8" fillId="0" borderId="0" xfId="1" applyFont="1" applyFill="1" applyBorder="1"/>
    <xf numFmtId="164" fontId="8" fillId="0" borderId="8" xfId="1" applyFont="1" applyFill="1" applyBorder="1"/>
    <xf numFmtId="164" fontId="9" fillId="0" borderId="7" xfId="1" applyFont="1" applyBorder="1"/>
    <xf numFmtId="164" fontId="9" fillId="0" borderId="0" xfId="1" applyFont="1" applyBorder="1"/>
    <xf numFmtId="164" fontId="8" fillId="0" borderId="0" xfId="0" applyNumberFormat="1" applyFont="1" applyBorder="1"/>
    <xf numFmtId="164" fontId="9" fillId="0" borderId="8" xfId="1" applyFont="1" applyBorder="1"/>
    <xf numFmtId="164" fontId="9" fillId="0" borderId="9" xfId="1" applyFont="1" applyBorder="1"/>
    <xf numFmtId="164" fontId="9" fillId="0" borderId="1" xfId="1" applyFont="1" applyBorder="1"/>
    <xf numFmtId="164" fontId="8" fillId="0" borderId="1" xfId="0" applyNumberFormat="1" applyFont="1" applyBorder="1"/>
    <xf numFmtId="164" fontId="9" fillId="0" borderId="10" xfId="1" applyFont="1" applyBorder="1"/>
    <xf numFmtId="164" fontId="9" fillId="0" borderId="13" xfId="1" applyFont="1" applyBorder="1"/>
    <xf numFmtId="164" fontId="9" fillId="0" borderId="3" xfId="1" applyFont="1" applyBorder="1"/>
    <xf numFmtId="164" fontId="8" fillId="0" borderId="3" xfId="0" applyNumberFormat="1" applyFont="1" applyBorder="1"/>
    <xf numFmtId="164" fontId="9" fillId="0" borderId="14" xfId="1" applyFont="1" applyBorder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36"/>
  <sheetViews>
    <sheetView tabSelected="1" topLeftCell="A10" zoomScaleNormal="100" workbookViewId="0">
      <selection activeCell="B21" sqref="B21"/>
    </sheetView>
  </sheetViews>
  <sheetFormatPr baseColWidth="10" defaultRowHeight="15" x14ac:dyDescent="0.25"/>
  <cols>
    <col min="1" max="1" width="6.42578125" customWidth="1"/>
    <col min="2" max="2" width="32.28515625" customWidth="1"/>
    <col min="3" max="3" width="22.28515625" customWidth="1"/>
    <col min="4" max="4" width="14.85546875" customWidth="1"/>
    <col min="5" max="5" width="17.7109375" customWidth="1"/>
    <col min="6" max="6" width="16.7109375" customWidth="1"/>
    <col min="7" max="7" width="19" customWidth="1"/>
    <col min="8" max="8" width="18.5703125" customWidth="1"/>
    <col min="9" max="9" width="16" customWidth="1"/>
    <col min="10" max="10" width="17.140625" customWidth="1"/>
  </cols>
  <sheetData>
    <row r="1" spans="2:10" ht="15.75" thickBot="1" x14ac:dyDescent="0.3"/>
    <row r="2" spans="2:10" x14ac:dyDescent="0.25">
      <c r="B2" s="63" t="s">
        <v>2</v>
      </c>
      <c r="C2" s="64"/>
      <c r="D2" s="64"/>
      <c r="E2" s="3"/>
      <c r="F2" s="3"/>
      <c r="G2" s="3"/>
      <c r="H2" s="3"/>
      <c r="I2" s="3"/>
      <c r="J2" s="4"/>
    </row>
    <row r="3" spans="2:10" ht="30" x14ac:dyDescent="0.25">
      <c r="B3" s="5"/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6" t="s">
        <v>9</v>
      </c>
      <c r="J3" s="8" t="s">
        <v>0</v>
      </c>
    </row>
    <row r="4" spans="2:10" ht="23.25" customHeight="1" x14ac:dyDescent="0.25">
      <c r="B4" s="9" t="s">
        <v>10</v>
      </c>
      <c r="C4" s="10">
        <v>151100940</v>
      </c>
      <c r="D4" s="11">
        <v>0</v>
      </c>
      <c r="E4" s="14">
        <v>259813024.72999999</v>
      </c>
      <c r="F4" s="14">
        <v>17429763.260000002</v>
      </c>
      <c r="G4" s="14">
        <v>41652046.310000002</v>
      </c>
      <c r="H4" s="14">
        <v>68661731.359999999</v>
      </c>
      <c r="I4" s="14">
        <v>29642255.93</v>
      </c>
      <c r="J4" s="15">
        <f t="shared" ref="J4:J9" si="0">SUM(C4:I4)</f>
        <v>568299761.58999991</v>
      </c>
    </row>
    <row r="5" spans="2:10" x14ac:dyDescent="0.25">
      <c r="B5" s="5" t="s">
        <v>11</v>
      </c>
      <c r="C5" s="11">
        <v>0</v>
      </c>
      <c r="D5" s="11">
        <v>0</v>
      </c>
      <c r="E5" s="11"/>
      <c r="F5" s="11">
        <v>0</v>
      </c>
      <c r="G5" s="14">
        <v>4889168.16</v>
      </c>
      <c r="H5" s="14"/>
      <c r="I5" s="11">
        <v>0</v>
      </c>
      <c r="J5" s="15">
        <f t="shared" si="0"/>
        <v>4889168.16</v>
      </c>
    </row>
    <row r="6" spans="2:10" x14ac:dyDescent="0.25">
      <c r="B6" s="13" t="s">
        <v>12</v>
      </c>
      <c r="C6" s="14">
        <v>0</v>
      </c>
      <c r="D6" s="14"/>
      <c r="E6" s="14">
        <v>0</v>
      </c>
      <c r="F6" s="14">
        <v>0</v>
      </c>
      <c r="G6" s="14"/>
      <c r="H6" s="14">
        <v>0</v>
      </c>
      <c r="I6" s="14">
        <v>0</v>
      </c>
      <c r="J6" s="15">
        <f t="shared" si="0"/>
        <v>0</v>
      </c>
    </row>
    <row r="7" spans="2:10" x14ac:dyDescent="0.25">
      <c r="B7" s="13" t="s">
        <v>13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5">
        <f t="shared" si="0"/>
        <v>0</v>
      </c>
    </row>
    <row r="8" spans="2:10" x14ac:dyDescent="0.25">
      <c r="B8" s="5" t="s">
        <v>1</v>
      </c>
      <c r="C8" s="11">
        <v>0</v>
      </c>
      <c r="D8" s="11">
        <v>0</v>
      </c>
      <c r="E8" s="11">
        <v>0</v>
      </c>
      <c r="F8" s="11">
        <v>0</v>
      </c>
      <c r="G8" s="14"/>
      <c r="H8" s="14">
        <v>0</v>
      </c>
      <c r="I8" s="11">
        <v>0</v>
      </c>
      <c r="J8" s="12">
        <f t="shared" si="0"/>
        <v>0</v>
      </c>
    </row>
    <row r="9" spans="2:10" x14ac:dyDescent="0.25">
      <c r="B9" s="5" t="s">
        <v>14</v>
      </c>
      <c r="C9" s="11">
        <v>0</v>
      </c>
      <c r="D9" s="11">
        <v>0</v>
      </c>
      <c r="E9" s="11">
        <v>0</v>
      </c>
      <c r="F9" s="11">
        <v>0</v>
      </c>
      <c r="G9" s="14">
        <v>0</v>
      </c>
      <c r="H9" s="14">
        <v>0</v>
      </c>
      <c r="I9" s="11">
        <v>0</v>
      </c>
      <c r="J9" s="12">
        <f t="shared" si="0"/>
        <v>0</v>
      </c>
    </row>
    <row r="10" spans="2:10" x14ac:dyDescent="0.25">
      <c r="B10" s="16" t="s">
        <v>15</v>
      </c>
      <c r="C10" s="17">
        <f>SUM(C4+C5+C6-C7-C8-C9)</f>
        <v>151100940</v>
      </c>
      <c r="D10" s="17">
        <f>SUM(D4+D5+D6-D7-D8-D9)</f>
        <v>0</v>
      </c>
      <c r="E10" s="17">
        <f>E4+E5</f>
        <v>259813024.72999999</v>
      </c>
      <c r="F10" s="17">
        <f>SUM(F4:F9)</f>
        <v>17429763.260000002</v>
      </c>
      <c r="G10" s="37">
        <f>G4+G5</f>
        <v>46541214.469999999</v>
      </c>
      <c r="H10" s="37">
        <f>SUM(H4:H9)</f>
        <v>68661731.359999999</v>
      </c>
      <c r="I10" s="17">
        <f>I4+I5</f>
        <v>29642255.93</v>
      </c>
      <c r="J10" s="35">
        <f>J4+J5+J8</f>
        <v>573188929.74999988</v>
      </c>
    </row>
    <row r="11" spans="2:10" x14ac:dyDescent="0.25">
      <c r="B11" s="5"/>
      <c r="C11" s="11"/>
      <c r="D11" s="11"/>
      <c r="E11" s="11"/>
      <c r="F11" s="11"/>
      <c r="G11" s="14"/>
      <c r="H11" s="14"/>
      <c r="I11" s="11"/>
      <c r="J11" s="12"/>
    </row>
    <row r="12" spans="2:10" ht="16.5" customHeight="1" x14ac:dyDescent="0.25">
      <c r="B12" s="9" t="s">
        <v>16</v>
      </c>
      <c r="C12" s="28">
        <v>0</v>
      </c>
      <c r="D12" s="28">
        <v>0</v>
      </c>
      <c r="E12" s="28">
        <v>-84209345.409999996</v>
      </c>
      <c r="F12" s="28">
        <v>-7741520.4400000004</v>
      </c>
      <c r="G12" s="28">
        <v>-14511549.23</v>
      </c>
      <c r="H12" s="28">
        <v>-61063741.090000004</v>
      </c>
      <c r="I12" s="28">
        <v>0</v>
      </c>
      <c r="J12" s="29">
        <f>SUM(E12:I12)</f>
        <v>-167526156.17000002</v>
      </c>
    </row>
    <row r="13" spans="2:10" x14ac:dyDescent="0.25">
      <c r="B13" s="5" t="s">
        <v>17</v>
      </c>
      <c r="C13" s="11">
        <v>0</v>
      </c>
      <c r="D13" s="11">
        <v>0</v>
      </c>
      <c r="E13" s="11">
        <v>-1569766.74</v>
      </c>
      <c r="F13" s="11">
        <v>-1339874.56</v>
      </c>
      <c r="G13" s="11">
        <v>-605210.35</v>
      </c>
      <c r="H13" s="11">
        <v>-1817363.62</v>
      </c>
      <c r="I13" s="11">
        <v>0</v>
      </c>
      <c r="J13" s="15">
        <f>SUM(E13:I13)</f>
        <v>-5332215.2699999996</v>
      </c>
    </row>
    <row r="14" spans="2:10" x14ac:dyDescent="0.25">
      <c r="B14" s="5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f>SUM(E14:I14)</f>
        <v>0</v>
      </c>
    </row>
    <row r="15" spans="2:10" x14ac:dyDescent="0.25">
      <c r="B15" s="16" t="s">
        <v>15</v>
      </c>
      <c r="C15" s="17">
        <f>SUM(C12+C13+C14)</f>
        <v>0</v>
      </c>
      <c r="D15" s="17">
        <v>0</v>
      </c>
      <c r="E15" s="17">
        <f>SUM(E12+E13+E14)</f>
        <v>-85779112.149999991</v>
      </c>
      <c r="F15" s="17">
        <f>SUM(F12+F13+F14)</f>
        <v>-9081395</v>
      </c>
      <c r="G15" s="17">
        <f>SUM(G12+G13+G14)</f>
        <v>-15116759.58</v>
      </c>
      <c r="H15" s="17">
        <f>SUM(H12+H13+H14)</f>
        <v>-62881104.710000001</v>
      </c>
      <c r="I15" s="17"/>
      <c r="J15" s="18">
        <f>SUM(C15:I15)</f>
        <v>-172858371.44</v>
      </c>
    </row>
    <row r="16" spans="2:10" ht="24" customHeight="1" thickBot="1" x14ac:dyDescent="0.3">
      <c r="B16" s="19" t="s">
        <v>18</v>
      </c>
      <c r="C16" s="20">
        <f>SUM(C10-C15)</f>
        <v>151100940</v>
      </c>
      <c r="D16" s="20">
        <v>0</v>
      </c>
      <c r="E16" s="20">
        <f t="shared" ref="E16:J16" si="1">E10+E15</f>
        <v>174033912.57999998</v>
      </c>
      <c r="F16" s="20">
        <f t="shared" si="1"/>
        <v>8348368.2600000016</v>
      </c>
      <c r="G16" s="20">
        <f t="shared" si="1"/>
        <v>31424454.890000001</v>
      </c>
      <c r="H16" s="20">
        <f t="shared" si="1"/>
        <v>5780626.6499999985</v>
      </c>
      <c r="I16" s="20">
        <f t="shared" si="1"/>
        <v>29642255.93</v>
      </c>
      <c r="J16" s="36">
        <f t="shared" si="1"/>
        <v>400330558.30999988</v>
      </c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21"/>
    </row>
    <row r="19" spans="2:10" x14ac:dyDescent="0.25">
      <c r="B19" t="s">
        <v>23</v>
      </c>
      <c r="C19" s="30"/>
    </row>
    <row r="21" spans="2:10" x14ac:dyDescent="0.25">
      <c r="B21" s="27">
        <v>2022</v>
      </c>
    </row>
    <row r="22" spans="2:10" ht="15.75" thickBot="1" x14ac:dyDescent="0.3">
      <c r="B22" s="24" t="s">
        <v>19</v>
      </c>
      <c r="C22" s="25"/>
      <c r="D22" s="25"/>
      <c r="E22" s="26"/>
      <c r="F22" s="26"/>
      <c r="G22" s="2"/>
    </row>
    <row r="23" spans="2:10" x14ac:dyDescent="0.25">
      <c r="B23" s="31"/>
      <c r="C23" s="39" t="s">
        <v>3</v>
      </c>
      <c r="D23" s="40" t="s">
        <v>4</v>
      </c>
      <c r="E23" s="40" t="s">
        <v>5</v>
      </c>
      <c r="F23" s="40" t="s">
        <v>20</v>
      </c>
      <c r="G23" s="41" t="s">
        <v>21</v>
      </c>
      <c r="H23" s="41" t="s">
        <v>8</v>
      </c>
      <c r="I23" s="40" t="s">
        <v>9</v>
      </c>
      <c r="J23" s="42" t="s">
        <v>0</v>
      </c>
    </row>
    <row r="24" spans="2:10" x14ac:dyDescent="0.25">
      <c r="B24" s="32" t="s">
        <v>10</v>
      </c>
      <c r="C24" s="43">
        <v>151100940</v>
      </c>
      <c r="D24" s="44">
        <v>0</v>
      </c>
      <c r="E24" s="44">
        <v>257699844.78</v>
      </c>
      <c r="F24" s="44">
        <v>17429763.260000002</v>
      </c>
      <c r="G24" s="44">
        <v>35193011.990000002</v>
      </c>
      <c r="H24" s="44">
        <v>67741691.659999996</v>
      </c>
      <c r="I24" s="44">
        <v>29642255.93</v>
      </c>
      <c r="J24" s="45">
        <f>C24+E24+F24+G24+H24+I24</f>
        <v>558807507.61999989</v>
      </c>
    </row>
    <row r="25" spans="2:10" x14ac:dyDescent="0.25">
      <c r="B25" s="23" t="s">
        <v>11</v>
      </c>
      <c r="C25" s="46">
        <v>0</v>
      </c>
      <c r="D25" s="44">
        <v>0</v>
      </c>
      <c r="E25" s="44">
        <v>1357448.87</v>
      </c>
      <c r="F25" s="44">
        <v>0</v>
      </c>
      <c r="G25" s="44">
        <v>431212.99</v>
      </c>
      <c r="H25" s="47"/>
      <c r="I25" s="47"/>
      <c r="J25" s="45">
        <f t="shared" ref="J25:J30" si="2">SUM(C25:I25)</f>
        <v>1788661.86</v>
      </c>
    </row>
    <row r="26" spans="2:10" x14ac:dyDescent="0.25">
      <c r="B26" s="33" t="s">
        <v>12</v>
      </c>
      <c r="C26" s="48">
        <v>0</v>
      </c>
      <c r="D26" s="49"/>
      <c r="E26" s="49">
        <v>0</v>
      </c>
      <c r="F26" s="49">
        <v>0</v>
      </c>
      <c r="G26" s="49">
        <v>0</v>
      </c>
      <c r="H26" s="47"/>
      <c r="I26" s="47"/>
      <c r="J26" s="50">
        <f t="shared" si="2"/>
        <v>0</v>
      </c>
    </row>
    <row r="27" spans="2:10" x14ac:dyDescent="0.25">
      <c r="B27" s="33" t="s">
        <v>13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7"/>
      <c r="I27" s="47"/>
      <c r="J27" s="50">
        <f t="shared" si="2"/>
        <v>0</v>
      </c>
    </row>
    <row r="28" spans="2:10" x14ac:dyDescent="0.25">
      <c r="B28" s="23" t="s">
        <v>1</v>
      </c>
      <c r="C28" s="46">
        <v>0</v>
      </c>
      <c r="D28" s="44">
        <v>0</v>
      </c>
      <c r="E28" s="44">
        <v>0</v>
      </c>
      <c r="F28" s="44">
        <v>0</v>
      </c>
      <c r="G28" s="44">
        <v>0</v>
      </c>
      <c r="H28" s="47"/>
      <c r="I28" s="47"/>
      <c r="J28" s="45">
        <f t="shared" si="2"/>
        <v>0</v>
      </c>
    </row>
    <row r="29" spans="2:10" ht="15.75" thickBot="1" x14ac:dyDescent="0.3">
      <c r="B29" s="23" t="s">
        <v>14</v>
      </c>
      <c r="C29" s="46">
        <v>0</v>
      </c>
      <c r="D29" s="44">
        <v>0</v>
      </c>
      <c r="E29" s="44">
        <v>0</v>
      </c>
      <c r="F29" s="44">
        <v>0</v>
      </c>
      <c r="G29" s="44">
        <v>0</v>
      </c>
      <c r="H29" s="47"/>
      <c r="I29" s="47"/>
      <c r="J29" s="45">
        <f t="shared" si="2"/>
        <v>0</v>
      </c>
    </row>
    <row r="30" spans="2:10" ht="15.75" thickBot="1" x14ac:dyDescent="0.3">
      <c r="B30" s="22" t="s">
        <v>15</v>
      </c>
      <c r="C30" s="59">
        <f>SUM(C24+C25+C26-C27-C28-C29)</f>
        <v>151100940</v>
      </c>
      <c r="D30" s="60">
        <f>SUM(D24+D25+D26-D27-D28-D29)</f>
        <v>0</v>
      </c>
      <c r="E30" s="60">
        <f>SUM(E24+E25+E26-E27-E28-E29)</f>
        <v>259057293.65000001</v>
      </c>
      <c r="F30" s="60">
        <f>SUM(F24+F25+F26-F27-F28-F29)</f>
        <v>17429763.260000002</v>
      </c>
      <c r="G30" s="60">
        <f>SUM(G24+G25+G26-G27-G28-G29)</f>
        <v>35624224.980000004</v>
      </c>
      <c r="H30" s="61">
        <f>SUM(H24:H29)</f>
        <v>67741691.659999996</v>
      </c>
      <c r="I30" s="61">
        <f>SUM(I24:I29)</f>
        <v>29642255.93</v>
      </c>
      <c r="J30" s="62">
        <f t="shared" si="2"/>
        <v>560596169.4799999</v>
      </c>
    </row>
    <row r="31" spans="2:10" x14ac:dyDescent="0.25">
      <c r="B31" s="23"/>
      <c r="C31" s="46"/>
      <c r="D31" s="44"/>
      <c r="E31" s="44"/>
      <c r="F31" s="44"/>
      <c r="G31" s="44"/>
      <c r="H31" s="47"/>
      <c r="I31" s="47"/>
      <c r="J31" s="45"/>
    </row>
    <row r="32" spans="2:10" ht="21" customHeight="1" x14ac:dyDescent="0.25">
      <c r="B32" s="34" t="s">
        <v>16</v>
      </c>
      <c r="C32" s="46">
        <v>0</v>
      </c>
      <c r="D32" s="44">
        <v>0</v>
      </c>
      <c r="E32" s="44">
        <v>-81096712.049999997</v>
      </c>
      <c r="F32" s="44">
        <v>-5676244.0199999996</v>
      </c>
      <c r="G32" s="44">
        <v>-13404316.32</v>
      </c>
      <c r="H32" s="44">
        <v>-57428897.289999999</v>
      </c>
      <c r="I32" s="47"/>
      <c r="J32" s="45">
        <f>SUM(C32:H32)</f>
        <v>-157606169.67999998</v>
      </c>
    </row>
    <row r="33" spans="2:11" x14ac:dyDescent="0.25">
      <c r="B33" s="23" t="s">
        <v>17</v>
      </c>
      <c r="C33" s="46">
        <v>0</v>
      </c>
      <c r="D33" s="44">
        <v>0</v>
      </c>
      <c r="E33" s="44">
        <v>-1548634.98</v>
      </c>
      <c r="F33" s="44">
        <v>-963146.56</v>
      </c>
      <c r="G33" s="44">
        <v>-539378.43000000005</v>
      </c>
      <c r="H33" s="44">
        <v>-1817421.9</v>
      </c>
      <c r="I33" s="47"/>
      <c r="J33" s="45">
        <f>SUM(C33:H33)</f>
        <v>-4868581.87</v>
      </c>
    </row>
    <row r="34" spans="2:11" x14ac:dyDescent="0.25">
      <c r="B34" s="23" t="s">
        <v>13</v>
      </c>
      <c r="C34" s="46">
        <v>0</v>
      </c>
      <c r="D34" s="44">
        <v>0</v>
      </c>
      <c r="E34" s="44">
        <v>0</v>
      </c>
      <c r="F34" s="44">
        <v>0</v>
      </c>
      <c r="G34" s="44">
        <v>0</v>
      </c>
      <c r="H34" s="47"/>
      <c r="I34" s="47"/>
      <c r="J34" s="45">
        <f>SUM(C34:G34)</f>
        <v>0</v>
      </c>
    </row>
    <row r="35" spans="2:11" x14ac:dyDescent="0.25">
      <c r="B35" s="22" t="s">
        <v>15</v>
      </c>
      <c r="C35" s="51">
        <f>SUM(C32+C33+C34)</f>
        <v>0</v>
      </c>
      <c r="D35" s="52">
        <v>0</v>
      </c>
      <c r="E35" s="52">
        <f>SUM(E32+E33+E34)</f>
        <v>-82645347.030000001</v>
      </c>
      <c r="F35" s="52">
        <f>SUM(F32+F33+F34)</f>
        <v>-6639390.5800000001</v>
      </c>
      <c r="G35" s="52">
        <f>SUM(G32+G33+G34)</f>
        <v>-13943694.75</v>
      </c>
      <c r="H35" s="53">
        <f>SUM(H32:H34)</f>
        <v>-59246319.189999998</v>
      </c>
      <c r="I35" s="53"/>
      <c r="J35" s="54">
        <f>E35+F35+G35+H35</f>
        <v>-162474751.55000001</v>
      </c>
    </row>
    <row r="36" spans="2:11" ht="30.75" customHeight="1" thickBot="1" x14ac:dyDescent="0.3">
      <c r="B36" s="32" t="s">
        <v>22</v>
      </c>
      <c r="C36" s="55">
        <f>SUM(C30-C35)</f>
        <v>151100940</v>
      </c>
      <c r="D36" s="56">
        <v>0</v>
      </c>
      <c r="E36" s="56">
        <f t="shared" ref="E36:I36" si="3">E30+E35</f>
        <v>176411946.62</v>
      </c>
      <c r="F36" s="56">
        <f t="shared" si="3"/>
        <v>10790372.680000002</v>
      </c>
      <c r="G36" s="56">
        <f t="shared" si="3"/>
        <v>21680530.230000004</v>
      </c>
      <c r="H36" s="57">
        <f t="shared" si="3"/>
        <v>8495372.4699999988</v>
      </c>
      <c r="I36" s="57">
        <f t="shared" si="3"/>
        <v>29642255.93</v>
      </c>
      <c r="J36" s="58">
        <f>J30+J35</f>
        <v>398121417.92999989</v>
      </c>
      <c r="K36" s="38"/>
    </row>
  </sheetData>
  <pageMargins left="0.7" right="0.7" top="0.75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PROPIEDAD PLANTA Y EQUIPO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Angela Placido</cp:lastModifiedBy>
  <cp:lastPrinted>2023-07-17T17:24:03Z</cp:lastPrinted>
  <dcterms:created xsi:type="dcterms:W3CDTF">2018-07-13T15:52:30Z</dcterms:created>
  <dcterms:modified xsi:type="dcterms:W3CDTF">2023-07-18T13:42:49Z</dcterms:modified>
</cp:coreProperties>
</file>